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Print_Area" localSheetId="0">Sheet1!$A$1:$L$18</definedName>
  </definedNames>
  <calcPr calcId="144525" concurrentCalc="0"/>
</workbook>
</file>

<file path=xl/sharedStrings.xml><?xml version="1.0" encoding="utf-8"?>
<sst xmlns="http://schemas.openxmlformats.org/spreadsheetml/2006/main" count="57" uniqueCount="39">
  <si>
    <t>附件2</t>
  </si>
  <si>
    <t>各单位补助资金计算情况表</t>
  </si>
  <si>
    <t>金额单位：万元</t>
  </si>
  <si>
    <t>序号</t>
  </si>
  <si>
    <t>单位名称</t>
  </si>
  <si>
    <t>区域</t>
  </si>
  <si>
    <t>资金分配率
①</t>
  </si>
  <si>
    <t>应分配的补助资金②=①×1434万元</t>
  </si>
  <si>
    <t>是否超250万元</t>
  </si>
  <si>
    <t>超出部分资金的分配数</t>
  </si>
  <si>
    <t>实际分配金额</t>
  </si>
  <si>
    <t>是/否</t>
  </si>
  <si>
    <t>超出的数额③=②-250万元</t>
  </si>
  <si>
    <t>超出部分资金的分配率④=粤东粤西粤北科技馆资金分配率①÷∑粤东粤西粤北科技馆资金分配率合计数57.93%</t>
  </si>
  <si>
    <t>增加的补助金额=④×32万元</t>
  </si>
  <si>
    <t>总额⑤=②-③+④</t>
  </si>
  <si>
    <t>提前下达金额⑥</t>
  </si>
  <si>
    <t>本次下达金额⑦=⑤-⑥</t>
  </si>
  <si>
    <t>合       计</t>
  </si>
  <si>
    <t>其中：粤东粤西粤北科技馆资金分配率合计</t>
  </si>
  <si>
    <t>广州青少年科技馆</t>
  </si>
  <si>
    <t>珠三角</t>
  </si>
  <si>
    <t>否</t>
  </si>
  <si>
    <t>-</t>
  </si>
  <si>
    <t>韶关市科技馆</t>
  </si>
  <si>
    <t>山区</t>
  </si>
  <si>
    <t>韶关市曲江区科技馆</t>
  </si>
  <si>
    <t>汕头科技馆</t>
  </si>
  <si>
    <t>粤东</t>
  </si>
  <si>
    <t>惠州科技馆</t>
  </si>
  <si>
    <t>是</t>
  </si>
  <si>
    <t xml:space="preserve"> </t>
  </si>
  <si>
    <t>河源市科技馆</t>
  </si>
  <si>
    <t>东源县科技馆</t>
  </si>
  <si>
    <t>和平县科技馆</t>
  </si>
  <si>
    <t>阳江市科技馆</t>
  </si>
  <si>
    <t>粤西</t>
  </si>
  <si>
    <t>阳山县科技馆</t>
  </si>
  <si>
    <t>东莞科学馆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</si>
</sst>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0" fontId="5" fillId="0" borderId="7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view="pageBreakPreview" zoomScaleNormal="100" zoomScaleSheetLayoutView="100" workbookViewId="0">
      <selection activeCell="R7" sqref="R7"/>
    </sheetView>
  </sheetViews>
  <sheetFormatPr defaultColWidth="9" defaultRowHeight="13.5"/>
  <cols>
    <col min="1" max="1" width="7.625" customWidth="1"/>
    <col min="2" max="2" width="24" customWidth="1"/>
    <col min="3" max="3" width="10.875" customWidth="1"/>
    <col min="4" max="4" width="11.25" customWidth="1"/>
    <col min="5" max="5" width="11.475" customWidth="1"/>
    <col min="6" max="6" width="7.125" customWidth="1"/>
    <col min="7" max="7" width="11.125" customWidth="1"/>
    <col min="8" max="8" width="21.125" customWidth="1"/>
    <col min="9" max="9" width="10.5" customWidth="1"/>
    <col min="10" max="10" width="10.375" customWidth="1"/>
    <col min="11" max="11" width="9.5" customWidth="1"/>
    <col min="12" max="12" width="11.625" customWidth="1"/>
  </cols>
  <sheetData>
    <row r="1" s="1" customFormat="1" ht="36" customHeight="1" spans="1:1">
      <c r="A1" s="3" t="s">
        <v>0</v>
      </c>
    </row>
    <row r="2" s="1" customFormat="1" ht="42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4"/>
      <c r="N2" s="24"/>
      <c r="O2" s="24"/>
      <c r="P2" s="24"/>
    </row>
    <row r="3" ht="24" customHeight="1" spans="11:12">
      <c r="K3" s="25" t="s">
        <v>2</v>
      </c>
      <c r="L3" s="25"/>
    </row>
    <row r="4" ht="33" customHeight="1" spans="1:12">
      <c r="A4" s="5" t="s">
        <v>3</v>
      </c>
      <c r="B4" s="5" t="s">
        <v>4</v>
      </c>
      <c r="C4" s="5" t="s">
        <v>5</v>
      </c>
      <c r="D4" s="6" t="s">
        <v>6</v>
      </c>
      <c r="E4" s="7" t="s">
        <v>7</v>
      </c>
      <c r="F4" s="7" t="s">
        <v>8</v>
      </c>
      <c r="G4" s="7"/>
      <c r="H4" s="7" t="s">
        <v>9</v>
      </c>
      <c r="I4" s="7"/>
      <c r="J4" s="7" t="s">
        <v>10</v>
      </c>
      <c r="K4" s="7"/>
      <c r="L4" s="7"/>
    </row>
    <row r="5" ht="76" customHeight="1" spans="1:12">
      <c r="A5" s="5"/>
      <c r="B5" s="5"/>
      <c r="C5" s="5"/>
      <c r="D5" s="8"/>
      <c r="E5" s="7"/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</row>
    <row r="6" s="2" customFormat="1" ht="23" customHeight="1" spans="1:12">
      <c r="A6" s="9" t="s">
        <v>18</v>
      </c>
      <c r="B6" s="10"/>
      <c r="C6" s="11"/>
      <c r="D6" s="12">
        <f>SUM(D8:D18)</f>
        <v>1.00005060488924</v>
      </c>
      <c r="E6" s="13">
        <f>SUM(E8:E18)</f>
        <v>1434</v>
      </c>
      <c r="F6" s="14"/>
      <c r="G6" s="13">
        <f t="shared" ref="G6:L6" si="0">SUM(G8:G18)</f>
        <v>32</v>
      </c>
      <c r="H6" s="15">
        <f t="shared" si="0"/>
        <v>1</v>
      </c>
      <c r="I6" s="13">
        <f t="shared" si="0"/>
        <v>32</v>
      </c>
      <c r="J6" s="13">
        <f t="shared" si="0"/>
        <v>1434</v>
      </c>
      <c r="K6" s="13">
        <f t="shared" si="0"/>
        <v>983</v>
      </c>
      <c r="L6" s="13">
        <f t="shared" si="0"/>
        <v>451</v>
      </c>
    </row>
    <row r="7" ht="23" customHeight="1" spans="1:12">
      <c r="A7" s="16" t="s">
        <v>19</v>
      </c>
      <c r="B7" s="17"/>
      <c r="C7" s="18"/>
      <c r="D7" s="12">
        <f>D11+D9+D10+D13+D14+D15+D16+D17</f>
        <v>0.579254300906105</v>
      </c>
      <c r="E7" s="19"/>
      <c r="F7" s="20"/>
      <c r="G7" s="19"/>
      <c r="H7" s="21"/>
      <c r="I7" s="19"/>
      <c r="J7" s="19"/>
      <c r="K7" s="19"/>
      <c r="L7" s="19"/>
    </row>
    <row r="8" ht="25" customHeight="1" spans="1:12">
      <c r="A8" s="5">
        <v>1</v>
      </c>
      <c r="B8" s="5" t="s">
        <v>20</v>
      </c>
      <c r="C8" s="5" t="s">
        <v>21</v>
      </c>
      <c r="D8" s="22">
        <v>0.0681404367196174</v>
      </c>
      <c r="E8" s="23">
        <f>ROUND(D8*1434,0)</f>
        <v>98</v>
      </c>
      <c r="F8" s="23" t="s">
        <v>22</v>
      </c>
      <c r="G8" s="23">
        <v>0</v>
      </c>
      <c r="H8" s="22" t="s">
        <v>23</v>
      </c>
      <c r="I8" s="23">
        <v>0</v>
      </c>
      <c r="J8" s="23">
        <f>E8-G8+I8</f>
        <v>98</v>
      </c>
      <c r="K8" s="23">
        <v>67</v>
      </c>
      <c r="L8" s="23">
        <f t="shared" ref="L8:L18" si="1">J8-K8</f>
        <v>31</v>
      </c>
    </row>
    <row r="9" ht="25" customHeight="1" spans="1:12">
      <c r="A9" s="5">
        <v>2</v>
      </c>
      <c r="B9" s="5" t="s">
        <v>24</v>
      </c>
      <c r="C9" s="5" t="s">
        <v>25</v>
      </c>
      <c r="D9" s="22">
        <v>0.0942981695975842</v>
      </c>
      <c r="E9" s="23">
        <f t="shared" ref="E9:E18" si="2">ROUND(D9*1434,0)</f>
        <v>135</v>
      </c>
      <c r="F9" s="23" t="s">
        <v>22</v>
      </c>
      <c r="G9" s="23">
        <v>0</v>
      </c>
      <c r="H9" s="22">
        <f t="shared" ref="H9:H17" si="3">ROUND(D9/$D$7,4)</f>
        <v>0.1628</v>
      </c>
      <c r="I9" s="23">
        <f t="shared" ref="I9:I17" si="4">ROUND(H9*32,0)</f>
        <v>5</v>
      </c>
      <c r="J9" s="23">
        <f t="shared" ref="J9:J18" si="5">E9-G9+I9</f>
        <v>140</v>
      </c>
      <c r="K9" s="23">
        <v>93</v>
      </c>
      <c r="L9" s="23">
        <f t="shared" si="1"/>
        <v>47</v>
      </c>
    </row>
    <row r="10" ht="25" customHeight="1" spans="1:12">
      <c r="A10" s="5">
        <v>3</v>
      </c>
      <c r="B10" s="5" t="s">
        <v>26</v>
      </c>
      <c r="C10" s="5" t="s">
        <v>25</v>
      </c>
      <c r="D10" s="22">
        <v>0.0609023725538244</v>
      </c>
      <c r="E10" s="23">
        <f t="shared" si="2"/>
        <v>87</v>
      </c>
      <c r="F10" s="23" t="s">
        <v>22</v>
      </c>
      <c r="G10" s="23">
        <v>0</v>
      </c>
      <c r="H10" s="22">
        <f t="shared" si="3"/>
        <v>0.1051</v>
      </c>
      <c r="I10" s="23">
        <f t="shared" si="4"/>
        <v>3</v>
      </c>
      <c r="J10" s="23">
        <f t="shared" si="5"/>
        <v>90</v>
      </c>
      <c r="K10" s="23">
        <v>60</v>
      </c>
      <c r="L10" s="23">
        <f t="shared" si="1"/>
        <v>30</v>
      </c>
    </row>
    <row r="11" ht="25" customHeight="1" spans="1:12">
      <c r="A11" s="5">
        <v>4</v>
      </c>
      <c r="B11" s="5" t="s">
        <v>27</v>
      </c>
      <c r="C11" s="5" t="s">
        <v>28</v>
      </c>
      <c r="D11" s="22">
        <v>0.102098552523381</v>
      </c>
      <c r="E11" s="23">
        <f t="shared" si="2"/>
        <v>146</v>
      </c>
      <c r="F11" s="23" t="s">
        <v>22</v>
      </c>
      <c r="G11" s="23">
        <v>0</v>
      </c>
      <c r="H11" s="22">
        <f t="shared" si="3"/>
        <v>0.1763</v>
      </c>
      <c r="I11" s="23">
        <f t="shared" si="4"/>
        <v>6</v>
      </c>
      <c r="J11" s="23">
        <f t="shared" si="5"/>
        <v>152</v>
      </c>
      <c r="K11" s="23">
        <v>100</v>
      </c>
      <c r="L11" s="23">
        <f t="shared" si="1"/>
        <v>52</v>
      </c>
    </row>
    <row r="12" ht="25" customHeight="1" spans="1:17">
      <c r="A12" s="5">
        <v>5</v>
      </c>
      <c r="B12" s="5" t="s">
        <v>29</v>
      </c>
      <c r="C12" s="5" t="s">
        <v>21</v>
      </c>
      <c r="D12" s="22">
        <v>0.196530949722637</v>
      </c>
      <c r="E12" s="23">
        <f t="shared" si="2"/>
        <v>282</v>
      </c>
      <c r="F12" s="23" t="s">
        <v>30</v>
      </c>
      <c r="G12" s="23">
        <v>32</v>
      </c>
      <c r="H12" s="22" t="s">
        <v>23</v>
      </c>
      <c r="I12" s="23">
        <v>0</v>
      </c>
      <c r="J12" s="23">
        <f t="shared" si="5"/>
        <v>250</v>
      </c>
      <c r="K12" s="23">
        <v>193</v>
      </c>
      <c r="L12" s="23">
        <f t="shared" si="1"/>
        <v>57</v>
      </c>
      <c r="Q12" t="s">
        <v>31</v>
      </c>
    </row>
    <row r="13" ht="25" customHeight="1" spans="1:12">
      <c r="A13" s="5">
        <v>6</v>
      </c>
      <c r="B13" s="5" t="s">
        <v>32</v>
      </c>
      <c r="C13" s="5" t="s">
        <v>25</v>
      </c>
      <c r="D13" s="22">
        <v>0.0691757651904917</v>
      </c>
      <c r="E13" s="23">
        <f t="shared" si="2"/>
        <v>99</v>
      </c>
      <c r="F13" s="23" t="s">
        <v>22</v>
      </c>
      <c r="G13" s="23">
        <v>0</v>
      </c>
      <c r="H13" s="22">
        <f t="shared" si="3"/>
        <v>0.1194</v>
      </c>
      <c r="I13" s="23">
        <f t="shared" si="4"/>
        <v>4</v>
      </c>
      <c r="J13" s="23">
        <f t="shared" si="5"/>
        <v>103</v>
      </c>
      <c r="K13" s="23">
        <v>68</v>
      </c>
      <c r="L13" s="23">
        <f t="shared" si="1"/>
        <v>35</v>
      </c>
    </row>
    <row r="14" ht="25" customHeight="1" spans="1:12">
      <c r="A14" s="5">
        <v>7</v>
      </c>
      <c r="B14" s="5" t="s">
        <v>33</v>
      </c>
      <c r="C14" s="5" t="s">
        <v>25</v>
      </c>
      <c r="D14" s="22">
        <v>0.0582</v>
      </c>
      <c r="E14" s="23">
        <v>84</v>
      </c>
      <c r="F14" s="23" t="s">
        <v>22</v>
      </c>
      <c r="G14" s="23">
        <v>0</v>
      </c>
      <c r="H14" s="22">
        <f t="shared" si="3"/>
        <v>0.1005</v>
      </c>
      <c r="I14" s="23">
        <f t="shared" si="4"/>
        <v>3</v>
      </c>
      <c r="J14" s="23">
        <f t="shared" si="5"/>
        <v>87</v>
      </c>
      <c r="K14" s="23">
        <v>57</v>
      </c>
      <c r="L14" s="23">
        <f t="shared" si="1"/>
        <v>30</v>
      </c>
    </row>
    <row r="15" ht="25" customHeight="1" spans="1:12">
      <c r="A15" s="5">
        <v>8</v>
      </c>
      <c r="B15" s="5" t="s">
        <v>34</v>
      </c>
      <c r="C15" s="5" t="s">
        <v>25</v>
      </c>
      <c r="D15" s="22">
        <v>0.0537043986895931</v>
      </c>
      <c r="E15" s="23">
        <f t="shared" si="2"/>
        <v>77</v>
      </c>
      <c r="F15" s="23" t="s">
        <v>22</v>
      </c>
      <c r="G15" s="23">
        <v>0</v>
      </c>
      <c r="H15" s="22">
        <f t="shared" si="3"/>
        <v>0.0927</v>
      </c>
      <c r="I15" s="23">
        <f t="shared" si="4"/>
        <v>3</v>
      </c>
      <c r="J15" s="23">
        <f t="shared" si="5"/>
        <v>80</v>
      </c>
      <c r="K15" s="23">
        <v>53</v>
      </c>
      <c r="L15" s="23">
        <f t="shared" si="1"/>
        <v>27</v>
      </c>
    </row>
    <row r="16" ht="25" customHeight="1" spans="1:12">
      <c r="A16" s="5">
        <v>9</v>
      </c>
      <c r="B16" s="5" t="s">
        <v>35</v>
      </c>
      <c r="C16" s="5" t="s">
        <v>36</v>
      </c>
      <c r="D16" s="22">
        <v>0.0882093479666206</v>
      </c>
      <c r="E16" s="23">
        <f t="shared" si="2"/>
        <v>126</v>
      </c>
      <c r="F16" s="23" t="s">
        <v>22</v>
      </c>
      <c r="G16" s="23">
        <v>0</v>
      </c>
      <c r="H16" s="22">
        <f t="shared" si="3"/>
        <v>0.1523</v>
      </c>
      <c r="I16" s="23">
        <f t="shared" si="4"/>
        <v>5</v>
      </c>
      <c r="J16" s="23">
        <f t="shared" si="5"/>
        <v>131</v>
      </c>
      <c r="K16" s="23">
        <v>87</v>
      </c>
      <c r="L16" s="23">
        <f t="shared" si="1"/>
        <v>44</v>
      </c>
    </row>
    <row r="17" ht="25" customHeight="1" spans="1:12">
      <c r="A17" s="5">
        <v>10</v>
      </c>
      <c r="B17" s="5" t="s">
        <v>37</v>
      </c>
      <c r="C17" s="5" t="s">
        <v>36</v>
      </c>
      <c r="D17" s="22">
        <v>0.0526656943846099</v>
      </c>
      <c r="E17" s="23">
        <f t="shared" si="2"/>
        <v>76</v>
      </c>
      <c r="F17" s="23" t="s">
        <v>22</v>
      </c>
      <c r="G17" s="23">
        <v>0</v>
      </c>
      <c r="H17" s="22">
        <f t="shared" si="3"/>
        <v>0.0909</v>
      </c>
      <c r="I17" s="23">
        <f t="shared" si="4"/>
        <v>3</v>
      </c>
      <c r="J17" s="23">
        <f t="shared" si="5"/>
        <v>79</v>
      </c>
      <c r="K17" s="23">
        <v>52</v>
      </c>
      <c r="L17" s="23">
        <f t="shared" si="1"/>
        <v>27</v>
      </c>
    </row>
    <row r="18" ht="25" customHeight="1" spans="1:12">
      <c r="A18" s="5">
        <v>11</v>
      </c>
      <c r="B18" s="5" t="s">
        <v>38</v>
      </c>
      <c r="C18" s="5" t="s">
        <v>21</v>
      </c>
      <c r="D18" s="22">
        <v>0.156124917540884</v>
      </c>
      <c r="E18" s="23">
        <f t="shared" si="2"/>
        <v>224</v>
      </c>
      <c r="F18" s="23" t="s">
        <v>22</v>
      </c>
      <c r="G18" s="23">
        <v>0</v>
      </c>
      <c r="H18" s="22" t="s">
        <v>23</v>
      </c>
      <c r="I18" s="23">
        <v>0</v>
      </c>
      <c r="J18" s="23">
        <f t="shared" si="5"/>
        <v>224</v>
      </c>
      <c r="K18" s="23">
        <v>153</v>
      </c>
      <c r="L18" s="23">
        <f t="shared" si="1"/>
        <v>71</v>
      </c>
    </row>
  </sheetData>
  <mergeCells count="20">
    <mergeCell ref="A2:L2"/>
    <mergeCell ref="K3:L3"/>
    <mergeCell ref="F4:G4"/>
    <mergeCell ref="H4:I4"/>
    <mergeCell ref="J4:L4"/>
    <mergeCell ref="A6:C6"/>
    <mergeCell ref="A7:C7"/>
    <mergeCell ref="A4:A5"/>
    <mergeCell ref="B4:B5"/>
    <mergeCell ref="C4:C5"/>
    <mergeCell ref="D4:D5"/>
    <mergeCell ref="E4:E5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" right="0.15625" top="0.432638888888889" bottom="0.313888888888889" header="0.275" footer="0.1562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省科学技术协会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苏诗元</dc:creator>
  <cp:lastModifiedBy>杨渤海</cp:lastModifiedBy>
  <dcterms:created xsi:type="dcterms:W3CDTF">2021-04-21T03:19:00Z</dcterms:created>
  <dcterms:modified xsi:type="dcterms:W3CDTF">2021-04-30T00:42:04Z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